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to\Desktop\Ordförande\"/>
    </mc:Choice>
  </mc:AlternateContent>
  <xr:revisionPtr revIDLastSave="0" documentId="8_{1726F655-C378-4764-A8EB-EC29C8F0B3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ÅR2021" sheetId="4" r:id="rId1"/>
    <sheet name="År 2020" sheetId="10" r:id="rId2"/>
    <sheet name="Budg2019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4" l="1"/>
  <c r="B21" i="4"/>
  <c r="B30" i="4" s="1"/>
  <c r="B19" i="4"/>
  <c r="B10" i="4"/>
  <c r="B12" i="4"/>
  <c r="B28" i="4"/>
  <c r="B22" i="4"/>
  <c r="D28" i="4"/>
  <c r="B13" i="4"/>
  <c r="D24" i="4"/>
  <c r="D12" i="4"/>
  <c r="D13" i="4"/>
  <c r="D44" i="4"/>
  <c r="D26" i="9"/>
  <c r="D18" i="9"/>
  <c r="D12" i="9"/>
  <c r="D11" i="9"/>
  <c r="D13" i="9"/>
  <c r="D28" i="9"/>
  <c r="B26" i="9"/>
  <c r="B13" i="9"/>
  <c r="F26" i="9"/>
  <c r="F13" i="9"/>
  <c r="D49" i="4"/>
  <c r="D30" i="4" l="1"/>
  <c r="D32" i="4" s="1"/>
  <c r="B32" i="4"/>
  <c r="B49" i="4" s="1"/>
  <c r="B52" i="4" s="1"/>
</calcChain>
</file>

<file path=xl/sharedStrings.xml><?xml version="1.0" encoding="utf-8"?>
<sst xmlns="http://schemas.openxmlformats.org/spreadsheetml/2006/main" count="68" uniqueCount="51">
  <si>
    <t>Intäkter</t>
  </si>
  <si>
    <t>Medlemsavgifter</t>
  </si>
  <si>
    <t>Summa intäkter</t>
  </si>
  <si>
    <t>Kostnader</t>
  </si>
  <si>
    <t>Summa kostnader</t>
  </si>
  <si>
    <t>Årets resultat</t>
  </si>
  <si>
    <t>Summa tillgångar</t>
  </si>
  <si>
    <t>Summa kapital</t>
  </si>
  <si>
    <t>Summa kapital och skulder</t>
  </si>
  <si>
    <t>Tillgångar</t>
  </si>
  <si>
    <t>Kapital och skulder</t>
  </si>
  <si>
    <t>RESULTATRÄKNING</t>
  </si>
  <si>
    <t>BALANSRÄKNING</t>
  </si>
  <si>
    <t>DVÄRGSCHNAUZERRINGEN</t>
  </si>
  <si>
    <t>Uppfödarregister</t>
  </si>
  <si>
    <t>Shopen</t>
  </si>
  <si>
    <t>Cupen</t>
  </si>
  <si>
    <t>Inköp shopen</t>
  </si>
  <si>
    <t>Aktiviteter</t>
  </si>
  <si>
    <t>Hemsida</t>
  </si>
  <si>
    <t>RAS</t>
  </si>
  <si>
    <t>Styrelsekostnader</t>
  </si>
  <si>
    <t>Medlemsavgifter SSPK</t>
  </si>
  <si>
    <t>Medlemsadministration SKK</t>
  </si>
  <si>
    <t>Profilartiklar</t>
  </si>
  <si>
    <t>Interimsfordringar</t>
  </si>
  <si>
    <t>Plusgiro</t>
  </si>
  <si>
    <t>Interimsskulder</t>
  </si>
  <si>
    <t>Balanserat resultat</t>
  </si>
  <si>
    <t>Utfall 2018</t>
  </si>
  <si>
    <t>Budget 2019</t>
  </si>
  <si>
    <t>Resultat</t>
  </si>
  <si>
    <t>x/  Inkl utbildn, aktivitetskommitte, lokalombud</t>
  </si>
  <si>
    <t>Budget 2018</t>
  </si>
  <si>
    <t>Profilering</t>
  </si>
  <si>
    <t>Övrig administration</t>
  </si>
  <si>
    <t>X/</t>
  </si>
  <si>
    <t>Kamningsbroschyrer</t>
  </si>
  <si>
    <t>Lagerförändring</t>
  </si>
  <si>
    <t>Exteriörbeskrivningar</t>
  </si>
  <si>
    <t>Exterörbeskrivningar</t>
  </si>
  <si>
    <t>Årsmöte</t>
  </si>
  <si>
    <t>Förrådshyra</t>
  </si>
  <si>
    <t>Priser, utmärkelser</t>
  </si>
  <si>
    <t>Cupen m.m.</t>
  </si>
  <si>
    <t>Uppvaktningar</t>
  </si>
  <si>
    <t>ÅrÅr</t>
  </si>
  <si>
    <t>Föreläsningar, utbildning</t>
  </si>
  <si>
    <t>Avskrivningar</t>
  </si>
  <si>
    <t>Inventarier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</si>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</sst>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_-* #,##0\ _k_r_-;\-* #,##0\ _k_r_-;_-* &quot;-&quot;??\ _k_r_-;_-@_-"/>
  </numFmts>
  <fonts count="11" x14ac:knownFonts="1">
    <font>
      <sz val="10"/>
      <name val="Arial"/>
    </font>
    <font>
      <sz val="10"/>
      <name val="Arial"/>
    </font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164" fontId="7" fillId="0" borderId="0" xfId="1" applyFont="1"/>
    <xf numFmtId="0" fontId="8" fillId="0" borderId="0" xfId="0" applyFont="1"/>
    <xf numFmtId="164" fontId="7" fillId="0" borderId="0" xfId="0" applyNumberFormat="1" applyFont="1"/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7" fillId="0" borderId="0" xfId="1" applyFont="1" applyBorder="1"/>
    <xf numFmtId="0" fontId="7" fillId="0" borderId="0" xfId="0" applyFont="1" applyBorder="1"/>
    <xf numFmtId="164" fontId="0" fillId="0" borderId="0" xfId="1" applyFont="1"/>
    <xf numFmtId="0" fontId="10" fillId="0" borderId="0" xfId="0" applyFont="1"/>
    <xf numFmtId="165" fontId="7" fillId="0" borderId="0" xfId="1" applyNumberFormat="1" applyFont="1"/>
    <xf numFmtId="165" fontId="8" fillId="0" borderId="0" xfId="1" applyNumberFormat="1" applyFont="1"/>
    <xf numFmtId="165" fontId="7" fillId="0" borderId="1" xfId="1" applyNumberFormat="1" applyFont="1" applyBorder="1"/>
    <xf numFmtId="165" fontId="0" fillId="0" borderId="0" xfId="0" applyNumberFormat="1"/>
    <xf numFmtId="165" fontId="7" fillId="0" borderId="0" xfId="1" applyNumberFormat="1" applyFont="1" applyBorder="1"/>
    <xf numFmtId="165" fontId="7" fillId="0" borderId="0" xfId="0" applyNumberFormat="1" applyFont="1"/>
    <xf numFmtId="165" fontId="8" fillId="0" borderId="0" xfId="0" applyNumberFormat="1" applyFont="1"/>
    <xf numFmtId="165" fontId="6" fillId="0" borderId="0" xfId="0" applyNumberFormat="1" applyFont="1"/>
    <xf numFmtId="165" fontId="8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8" fillId="0" borderId="0" xfId="1" applyNumberFormat="1" applyFont="1" applyBorder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zoomScaleNormal="100" workbookViewId="0">
      <selection activeCell="D28" sqref="D28"/>
    </sheetView>
  </sheetViews>
  <sheetFormatPr defaultRowHeight="13.2" x14ac:dyDescent="0.25"/>
  <cols>
    <col min="1" max="1" width="27.88671875" customWidth="1"/>
    <col min="2" max="2" width="17" customWidth="1"/>
    <col min="3" max="3" width="6" customWidth="1"/>
    <col min="4" max="4" width="17" customWidth="1"/>
  </cols>
  <sheetData>
    <row r="1" spans="1:4" ht="17.399999999999999" x14ac:dyDescent="0.3">
      <c r="A1" s="4" t="s">
        <v>13</v>
      </c>
    </row>
    <row r="4" spans="1:4" ht="15.6" x14ac:dyDescent="0.3">
      <c r="A4" s="2" t="s">
        <v>11</v>
      </c>
    </row>
    <row r="5" spans="1:4" x14ac:dyDescent="0.25">
      <c r="B5" s="3"/>
      <c r="C5" s="3"/>
      <c r="D5" s="3"/>
    </row>
    <row r="6" spans="1:4" ht="13.8" x14ac:dyDescent="0.25">
      <c r="B6" s="12">
        <v>2021</v>
      </c>
      <c r="C6" s="7"/>
      <c r="D6" s="12">
        <v>2020</v>
      </c>
    </row>
    <row r="7" spans="1:4" ht="13.8" x14ac:dyDescent="0.25">
      <c r="A7" s="9" t="s">
        <v>0</v>
      </c>
      <c r="B7" s="7"/>
      <c r="C7" s="7"/>
      <c r="D7" s="7"/>
    </row>
    <row r="8" spans="1:4" ht="13.8" x14ac:dyDescent="0.25">
      <c r="A8" s="7" t="s">
        <v>1</v>
      </c>
      <c r="B8" s="17">
        <v>276409</v>
      </c>
      <c r="C8" s="7"/>
      <c r="D8" s="17">
        <v>252480</v>
      </c>
    </row>
    <row r="9" spans="1:4" ht="13.8" x14ac:dyDescent="0.25">
      <c r="A9" s="7" t="s">
        <v>14</v>
      </c>
      <c r="B9" s="21">
        <v>30900</v>
      </c>
      <c r="C9" s="7"/>
      <c r="D9" s="21">
        <v>33000</v>
      </c>
    </row>
    <row r="10" spans="1:4" ht="13.8" x14ac:dyDescent="0.25">
      <c r="A10" s="7" t="s">
        <v>15</v>
      </c>
      <c r="B10" s="21">
        <f>4375+600+300</f>
        <v>5275</v>
      </c>
      <c r="C10" s="7"/>
      <c r="D10" s="21">
        <v>1170</v>
      </c>
    </row>
    <row r="11" spans="1:4" ht="13.8" x14ac:dyDescent="0.25">
      <c r="A11" s="7" t="s">
        <v>40</v>
      </c>
      <c r="B11" s="21">
        <v>16800</v>
      </c>
      <c r="C11" s="7"/>
      <c r="D11" s="21">
        <v>10950</v>
      </c>
    </row>
    <row r="12" spans="1:4" ht="13.8" x14ac:dyDescent="0.25">
      <c r="A12" s="7" t="s">
        <v>44</v>
      </c>
      <c r="B12" s="19">
        <f>26290+7275</f>
        <v>33565</v>
      </c>
      <c r="C12" s="7"/>
      <c r="D12" s="19">
        <f>250+1150+600</f>
        <v>2000</v>
      </c>
    </row>
    <row r="13" spans="1:4" ht="13.8" x14ac:dyDescent="0.25">
      <c r="A13" s="9" t="s">
        <v>2</v>
      </c>
      <c r="B13" s="18">
        <f>SUM(B8:B12)</f>
        <v>362949</v>
      </c>
      <c r="C13" s="7"/>
      <c r="D13" s="18">
        <f>SUM(D8:D12)</f>
        <v>299600</v>
      </c>
    </row>
    <row r="14" spans="1:4" ht="13.8" x14ac:dyDescent="0.25">
      <c r="A14" s="7"/>
      <c r="B14" s="17"/>
      <c r="C14" s="7"/>
      <c r="D14" s="17"/>
    </row>
    <row r="15" spans="1:4" ht="13.8" x14ac:dyDescent="0.25">
      <c r="A15" s="9" t="s">
        <v>3</v>
      </c>
      <c r="B15" s="17"/>
      <c r="C15" s="7"/>
      <c r="D15" s="17"/>
    </row>
    <row r="16" spans="1:4" ht="13.8" x14ac:dyDescent="0.25">
      <c r="A16" s="7" t="s">
        <v>22</v>
      </c>
      <c r="B16" s="17">
        <v>89100</v>
      </c>
      <c r="C16" s="7"/>
      <c r="D16" s="17">
        <v>80700</v>
      </c>
    </row>
    <row r="17" spans="1:5" ht="13.8" x14ac:dyDescent="0.25">
      <c r="A17" s="7" t="s">
        <v>23</v>
      </c>
      <c r="B17" s="17">
        <v>35143</v>
      </c>
      <c r="C17" s="7"/>
      <c r="D17" s="17">
        <v>34637</v>
      </c>
    </row>
    <row r="18" spans="1:5" ht="13.8" x14ac:dyDescent="0.25">
      <c r="A18" s="7" t="s">
        <v>38</v>
      </c>
      <c r="B18" s="17">
        <v>2516</v>
      </c>
      <c r="C18" s="7"/>
      <c r="D18" s="17">
        <v>2751</v>
      </c>
    </row>
    <row r="19" spans="1:5" ht="13.8" x14ac:dyDescent="0.25">
      <c r="A19" s="7" t="s">
        <v>16</v>
      </c>
      <c r="B19" s="17">
        <f>39039+3879</f>
        <v>42918</v>
      </c>
      <c r="C19" s="7"/>
    </row>
    <row r="20" spans="1:5" ht="13.8" x14ac:dyDescent="0.25">
      <c r="A20" s="7" t="s">
        <v>39</v>
      </c>
      <c r="B20" s="17">
        <v>14487</v>
      </c>
      <c r="C20" s="7"/>
      <c r="D20" s="17">
        <v>13424</v>
      </c>
    </row>
    <row r="21" spans="1:5" ht="13.8" x14ac:dyDescent="0.25">
      <c r="A21" s="7" t="s">
        <v>18</v>
      </c>
      <c r="B21" s="17">
        <f>8232+5706+815</f>
        <v>14753</v>
      </c>
      <c r="C21" s="7"/>
      <c r="D21" s="17">
        <v>1323</v>
      </c>
    </row>
    <row r="22" spans="1:5" ht="13.8" x14ac:dyDescent="0.25">
      <c r="A22" s="7" t="s">
        <v>47</v>
      </c>
      <c r="B22" s="17">
        <f>4700+5475</f>
        <v>10175</v>
      </c>
      <c r="C22" s="7"/>
      <c r="D22" s="17">
        <v>4450</v>
      </c>
    </row>
    <row r="23" spans="1:5" ht="13.8" x14ac:dyDescent="0.25">
      <c r="A23" s="7" t="s">
        <v>43</v>
      </c>
      <c r="B23" s="17">
        <v>10005</v>
      </c>
      <c r="C23" s="7"/>
      <c r="D23" s="17">
        <v>9695</v>
      </c>
      <c r="E23" s="17"/>
    </row>
    <row r="24" spans="1:5" ht="13.8" x14ac:dyDescent="0.25">
      <c r="A24" s="7" t="s">
        <v>42</v>
      </c>
      <c r="B24" s="17">
        <v>3830</v>
      </c>
      <c r="C24" s="7"/>
      <c r="D24" s="17">
        <f>2760+1075</f>
        <v>3835</v>
      </c>
    </row>
    <row r="25" spans="1:5" ht="13.8" x14ac:dyDescent="0.25">
      <c r="A25" s="7" t="s">
        <v>41</v>
      </c>
      <c r="B25" s="17">
        <v>3000</v>
      </c>
      <c r="C25" s="7"/>
      <c r="D25" s="17">
        <v>6589</v>
      </c>
    </row>
    <row r="26" spans="1:5" ht="13.8" x14ac:dyDescent="0.25">
      <c r="A26" s="7" t="s">
        <v>19</v>
      </c>
      <c r="B26" s="17">
        <v>8113</v>
      </c>
      <c r="C26" s="17"/>
      <c r="D26" s="17">
        <v>5145</v>
      </c>
    </row>
    <row r="27" spans="1:5" ht="13.8" x14ac:dyDescent="0.25">
      <c r="A27" s="7" t="s">
        <v>45</v>
      </c>
      <c r="B27" s="17">
        <v>4350</v>
      </c>
      <c r="C27" s="17"/>
      <c r="D27" s="17">
        <v>2000</v>
      </c>
    </row>
    <row r="28" spans="1:5" ht="13.8" x14ac:dyDescent="0.25">
      <c r="A28" s="7" t="s">
        <v>35</v>
      </c>
      <c r="B28" s="21">
        <f>400+904+1656+570+2486</f>
        <v>6016</v>
      </c>
      <c r="C28" s="7"/>
      <c r="D28" s="21">
        <f>1767+1122+996+570+1928</f>
        <v>6383</v>
      </c>
    </row>
    <row r="29" spans="1:5" ht="13.8" x14ac:dyDescent="0.25">
      <c r="A29" s="7" t="s">
        <v>48</v>
      </c>
      <c r="B29" s="19">
        <v>6203</v>
      </c>
      <c r="C29" s="7"/>
      <c r="D29" s="19"/>
    </row>
    <row r="30" spans="1:5" ht="13.8" x14ac:dyDescent="0.25">
      <c r="A30" s="9" t="s">
        <v>4</v>
      </c>
      <c r="B30" s="18">
        <f>SUM(B16:B29)</f>
        <v>250609</v>
      </c>
      <c r="C30" s="7"/>
      <c r="D30" s="18">
        <f>SUM(D16:D28)</f>
        <v>170932</v>
      </c>
    </row>
    <row r="31" spans="1:5" ht="13.8" x14ac:dyDescent="0.25">
      <c r="A31" s="7"/>
      <c r="B31" s="22"/>
      <c r="C31" s="7"/>
      <c r="D31" s="22"/>
    </row>
    <row r="32" spans="1:5" ht="13.8" x14ac:dyDescent="0.25">
      <c r="A32" s="9" t="s">
        <v>5</v>
      </c>
      <c r="B32" s="23">
        <f>B13-B30</f>
        <v>112340</v>
      </c>
      <c r="C32" s="7"/>
      <c r="D32" s="23">
        <f>D13-D30</f>
        <v>128668</v>
      </c>
    </row>
    <row r="33" spans="1:11" x14ac:dyDescent="0.25">
      <c r="A33" s="5"/>
      <c r="B33" s="24"/>
      <c r="C33" s="5"/>
      <c r="D33" s="5"/>
    </row>
    <row r="34" spans="1:11" x14ac:dyDescent="0.25">
      <c r="A34" s="5"/>
      <c r="B34" s="24"/>
      <c r="C34" s="5"/>
      <c r="D34" s="5"/>
    </row>
    <row r="35" spans="1:11" ht="15.6" x14ac:dyDescent="0.3">
      <c r="A35" s="2" t="s">
        <v>12</v>
      </c>
      <c r="B35" s="24"/>
      <c r="C35" s="5"/>
      <c r="D35" s="5"/>
    </row>
    <row r="36" spans="1:11" ht="15.6" x14ac:dyDescent="0.3">
      <c r="A36" s="2"/>
      <c r="B36" s="11">
        <v>44561</v>
      </c>
      <c r="C36" s="7"/>
      <c r="D36" s="11">
        <v>44196</v>
      </c>
    </row>
    <row r="37" spans="1:11" ht="13.8" x14ac:dyDescent="0.25">
      <c r="A37" s="9" t="s">
        <v>9</v>
      </c>
      <c r="B37" s="24"/>
      <c r="C37" s="5"/>
      <c r="D37" s="5"/>
    </row>
    <row r="38" spans="1:11" ht="13.8" x14ac:dyDescent="0.25">
      <c r="A38" s="7" t="s">
        <v>49</v>
      </c>
      <c r="B38" s="21">
        <v>12406</v>
      </c>
      <c r="C38" s="5"/>
      <c r="D38" s="5"/>
    </row>
    <row r="39" spans="1:11" ht="13.8" x14ac:dyDescent="0.25">
      <c r="A39" s="7" t="s">
        <v>37</v>
      </c>
      <c r="B39" s="17">
        <v>81</v>
      </c>
      <c r="C39" s="7"/>
      <c r="D39" s="17">
        <v>162</v>
      </c>
    </row>
    <row r="40" spans="1:11" ht="13.8" x14ac:dyDescent="0.25">
      <c r="A40" s="7" t="s">
        <v>24</v>
      </c>
      <c r="B40" s="21">
        <v>2505</v>
      </c>
      <c r="C40" s="7"/>
      <c r="D40" s="21">
        <v>4446</v>
      </c>
      <c r="K40" t="s">
        <v>50</v>
      </c>
    </row>
    <row r="41" spans="1:11" ht="13.8" x14ac:dyDescent="0.25">
      <c r="A41" s="7" t="s">
        <v>15</v>
      </c>
      <c r="B41" s="21">
        <v>14122</v>
      </c>
      <c r="C41" s="7"/>
      <c r="D41" s="21">
        <v>16376</v>
      </c>
    </row>
    <row r="42" spans="1:11" s="15" customFormat="1" ht="13.8" x14ac:dyDescent="0.25">
      <c r="A42" s="8" t="s">
        <v>25</v>
      </c>
      <c r="B42" s="17">
        <v>19510</v>
      </c>
      <c r="C42" s="8"/>
      <c r="D42" s="17">
        <v>18460</v>
      </c>
    </row>
    <row r="43" spans="1:11" ht="13.8" x14ac:dyDescent="0.25">
      <c r="A43" s="7" t="s">
        <v>26</v>
      </c>
      <c r="B43" s="19">
        <v>540774</v>
      </c>
      <c r="C43" s="14"/>
      <c r="D43" s="19">
        <v>442258</v>
      </c>
    </row>
    <row r="44" spans="1:11" ht="13.8" x14ac:dyDescent="0.25">
      <c r="A44" s="9" t="s">
        <v>6</v>
      </c>
      <c r="B44" s="23">
        <f>SUM(B38:B43)</f>
        <v>589398</v>
      </c>
      <c r="C44" s="9"/>
      <c r="D44" s="18">
        <f>SUM(D39:D43)</f>
        <v>481702</v>
      </c>
    </row>
    <row r="45" spans="1:11" ht="13.8" x14ac:dyDescent="0.25">
      <c r="A45" s="9"/>
      <c r="B45" s="17"/>
      <c r="C45" s="7"/>
      <c r="D45" s="8"/>
    </row>
    <row r="46" spans="1:11" ht="13.8" x14ac:dyDescent="0.25">
      <c r="A46" s="9" t="s">
        <v>10</v>
      </c>
      <c r="B46" s="17"/>
      <c r="C46" s="7"/>
      <c r="D46" s="8"/>
    </row>
    <row r="47" spans="1:11" ht="13.8" x14ac:dyDescent="0.25">
      <c r="A47" s="7" t="s">
        <v>28</v>
      </c>
      <c r="B47" s="21">
        <v>452015</v>
      </c>
      <c r="C47" s="7"/>
      <c r="D47" s="17">
        <v>323347</v>
      </c>
    </row>
    <row r="48" spans="1:11" ht="13.8" x14ac:dyDescent="0.25">
      <c r="A48" s="7" t="s">
        <v>5</v>
      </c>
      <c r="B48" s="19">
        <v>112340</v>
      </c>
      <c r="C48" s="7"/>
      <c r="D48" s="19">
        <v>128668</v>
      </c>
    </row>
    <row r="49" spans="1:4" ht="13.8" x14ac:dyDescent="0.25">
      <c r="A49" s="9" t="s">
        <v>7</v>
      </c>
      <c r="B49" s="18">
        <f>SUM(B47:B48)</f>
        <v>564355</v>
      </c>
      <c r="C49" s="9"/>
      <c r="D49" s="18">
        <f>SUM(D47:D48)</f>
        <v>452015</v>
      </c>
    </row>
    <row r="50" spans="1:4" ht="13.8" x14ac:dyDescent="0.25">
      <c r="A50" s="7"/>
      <c r="B50" s="23"/>
      <c r="C50" s="7"/>
      <c r="D50" s="8"/>
    </row>
    <row r="51" spans="1:4" ht="13.8" x14ac:dyDescent="0.25">
      <c r="A51" s="7" t="s">
        <v>27</v>
      </c>
      <c r="B51" s="19">
        <v>25043</v>
      </c>
      <c r="C51" s="7"/>
      <c r="D51" s="19">
        <v>29687</v>
      </c>
    </row>
    <row r="52" spans="1:4" ht="13.8" x14ac:dyDescent="0.25">
      <c r="A52" s="9" t="s">
        <v>8</v>
      </c>
      <c r="B52" s="23">
        <f>SUM(B49:B51)</f>
        <v>589398</v>
      </c>
      <c r="C52" s="9"/>
      <c r="D52" s="23">
        <v>481702</v>
      </c>
    </row>
    <row r="53" spans="1:4" ht="15" x14ac:dyDescent="0.25">
      <c r="A53" s="1"/>
      <c r="B53" s="1"/>
      <c r="C53" s="1"/>
      <c r="D53" s="1"/>
    </row>
    <row r="54" spans="1:4" ht="13.8" x14ac:dyDescent="0.25">
      <c r="D54" s="17"/>
    </row>
  </sheetData>
  <phoneticPr fontId="9" type="noConversion"/>
  <pageMargins left="1.6929133858267718" right="0.70866141732283472" top="0.74803149606299213" bottom="0.74803149606299213" header="0.31496062992125984" footer="0.31496062992125984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8" sqref="A28"/>
    </sheetView>
  </sheetViews>
  <sheetFormatPr defaultRowHeight="13.2" x14ac:dyDescent="0.25"/>
  <sheetData>
    <row r="1" spans="1:1" x14ac:dyDescent="0.25">
      <c r="A1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workbookViewId="0">
      <selection activeCell="D22" sqref="D22"/>
    </sheetView>
  </sheetViews>
  <sheetFormatPr defaultRowHeight="13.2" x14ac:dyDescent="0.25"/>
  <cols>
    <col min="1" max="1" width="29.44140625" customWidth="1"/>
    <col min="2" max="2" width="17" customWidth="1"/>
    <col min="3" max="3" width="2.6640625" customWidth="1"/>
    <col min="4" max="4" width="17" customWidth="1"/>
    <col min="5" max="5" width="3" customWidth="1"/>
    <col min="6" max="6" width="17" customWidth="1"/>
    <col min="7" max="7" width="2.33203125" customWidth="1"/>
  </cols>
  <sheetData>
    <row r="1" spans="1:6" ht="17.399999999999999" x14ac:dyDescent="0.3">
      <c r="A1" s="4" t="s">
        <v>13</v>
      </c>
      <c r="B1" s="4"/>
      <c r="C1" s="4"/>
    </row>
    <row r="6" spans="1:6" ht="13.8" x14ac:dyDescent="0.25">
      <c r="B6" s="12" t="s">
        <v>33</v>
      </c>
      <c r="C6" s="12"/>
      <c r="D6" s="12" t="s">
        <v>29</v>
      </c>
      <c r="F6" s="12" t="s">
        <v>30</v>
      </c>
    </row>
    <row r="7" spans="1:6" ht="13.8" x14ac:dyDescent="0.25">
      <c r="A7" s="9" t="s">
        <v>0</v>
      </c>
      <c r="B7" s="9"/>
      <c r="C7" s="9"/>
      <c r="D7" s="7"/>
    </row>
    <row r="8" spans="1:6" ht="13.8" x14ac:dyDescent="0.25">
      <c r="A8" s="7"/>
      <c r="B8" s="7"/>
      <c r="C8" s="7"/>
      <c r="D8" s="7"/>
      <c r="E8" s="12"/>
    </row>
    <row r="9" spans="1:6" ht="13.8" x14ac:dyDescent="0.25">
      <c r="A9" s="7" t="s">
        <v>1</v>
      </c>
      <c r="B9" s="17">
        <v>300000</v>
      </c>
      <c r="C9" s="7"/>
      <c r="D9" s="17">
        <v>260357</v>
      </c>
      <c r="F9" s="17">
        <v>250000</v>
      </c>
    </row>
    <row r="10" spans="1:6" ht="13.8" x14ac:dyDescent="0.25">
      <c r="A10" s="7" t="s">
        <v>14</v>
      </c>
      <c r="B10" s="17">
        <v>10000</v>
      </c>
      <c r="C10" s="7"/>
      <c r="D10" s="21">
        <v>11800</v>
      </c>
      <c r="F10" s="17">
        <v>30000</v>
      </c>
    </row>
    <row r="11" spans="1:6" ht="13.8" x14ac:dyDescent="0.25">
      <c r="A11" s="7" t="s">
        <v>15</v>
      </c>
      <c r="B11" s="17">
        <v>20000</v>
      </c>
      <c r="C11" s="7"/>
      <c r="D11" s="17">
        <f>1107+300+15745</f>
        <v>17152</v>
      </c>
      <c r="F11" s="17">
        <v>10000</v>
      </c>
    </row>
    <row r="12" spans="1:6" ht="13.8" x14ac:dyDescent="0.25">
      <c r="A12" s="7" t="s">
        <v>16</v>
      </c>
      <c r="B12" s="19">
        <v>20000</v>
      </c>
      <c r="C12" s="7"/>
      <c r="D12" s="19">
        <f>20070+5160</f>
        <v>25230</v>
      </c>
      <c r="F12" s="19">
        <v>20000</v>
      </c>
    </row>
    <row r="13" spans="1:6" ht="13.8" x14ac:dyDescent="0.25">
      <c r="A13" s="9" t="s">
        <v>2</v>
      </c>
      <c r="B13" s="18">
        <f>SUM(B9:B12)</f>
        <v>350000</v>
      </c>
      <c r="C13" s="9"/>
      <c r="D13" s="18">
        <f>SUM(D9:D12)</f>
        <v>314539</v>
      </c>
      <c r="F13" s="17">
        <f>SUM(F9:F12)</f>
        <v>310000</v>
      </c>
    </row>
    <row r="14" spans="1:6" ht="13.8" x14ac:dyDescent="0.25">
      <c r="A14" s="7"/>
      <c r="B14" s="17"/>
      <c r="C14" s="7"/>
      <c r="D14" s="17"/>
      <c r="F14" s="17"/>
    </row>
    <row r="15" spans="1:6" ht="13.8" x14ac:dyDescent="0.25">
      <c r="A15" s="9" t="s">
        <v>3</v>
      </c>
      <c r="B15" s="18"/>
      <c r="C15" s="9"/>
      <c r="D15" s="17"/>
      <c r="F15" s="17"/>
    </row>
    <row r="16" spans="1:6" ht="13.8" x14ac:dyDescent="0.25">
      <c r="A16" s="7" t="s">
        <v>16</v>
      </c>
      <c r="B16" s="17">
        <v>50000</v>
      </c>
      <c r="C16" s="7"/>
      <c r="D16" s="17">
        <v>46656</v>
      </c>
      <c r="F16" s="17">
        <v>55000</v>
      </c>
    </row>
    <row r="17" spans="1:11" ht="13.8" x14ac:dyDescent="0.25">
      <c r="A17" s="7" t="s">
        <v>17</v>
      </c>
      <c r="B17" s="17">
        <v>10000</v>
      </c>
      <c r="C17" s="7"/>
      <c r="D17" s="17">
        <v>37862</v>
      </c>
      <c r="F17" s="17">
        <v>10000</v>
      </c>
    </row>
    <row r="18" spans="1:11" ht="13.8" x14ac:dyDescent="0.25">
      <c r="A18" s="7" t="s">
        <v>18</v>
      </c>
      <c r="B18" s="17">
        <v>40000</v>
      </c>
      <c r="C18" s="7"/>
      <c r="D18" s="17">
        <f>19046+2400</f>
        <v>21446</v>
      </c>
      <c r="F18" s="17">
        <v>40000</v>
      </c>
      <c r="G18" t="s">
        <v>36</v>
      </c>
    </row>
    <row r="19" spans="1:11" ht="13.8" x14ac:dyDescent="0.25">
      <c r="A19" s="7" t="s">
        <v>34</v>
      </c>
      <c r="B19" s="17">
        <v>10000</v>
      </c>
      <c r="C19" s="7"/>
      <c r="D19" s="17">
        <v>14279</v>
      </c>
      <c r="F19" s="17"/>
    </row>
    <row r="20" spans="1:11" ht="13.8" x14ac:dyDescent="0.25">
      <c r="A20" s="7" t="s">
        <v>19</v>
      </c>
      <c r="B20" s="17">
        <v>5000</v>
      </c>
      <c r="C20" s="7"/>
      <c r="D20" s="17">
        <v>4027</v>
      </c>
      <c r="F20" s="17">
        <v>5000</v>
      </c>
    </row>
    <row r="21" spans="1:11" ht="13.8" x14ac:dyDescent="0.25">
      <c r="A21" s="7" t="s">
        <v>20</v>
      </c>
      <c r="B21" s="17">
        <v>15000</v>
      </c>
      <c r="C21" s="7"/>
      <c r="D21" s="17">
        <v>3493</v>
      </c>
      <c r="F21" s="17">
        <v>10000</v>
      </c>
    </row>
    <row r="22" spans="1:11" ht="13.8" x14ac:dyDescent="0.25">
      <c r="A22" s="7" t="s">
        <v>21</v>
      </c>
      <c r="B22" s="17">
        <v>75000</v>
      </c>
      <c r="C22" s="7"/>
      <c r="D22" s="17">
        <v>78369</v>
      </c>
      <c r="F22" s="17">
        <v>90000</v>
      </c>
    </row>
    <row r="23" spans="1:11" ht="13.8" x14ac:dyDescent="0.25">
      <c r="A23" s="7" t="s">
        <v>35</v>
      </c>
      <c r="B23" s="17"/>
      <c r="C23" s="7"/>
      <c r="D23" s="17">
        <v>6821</v>
      </c>
      <c r="F23" s="17"/>
      <c r="K23" s="8"/>
    </row>
    <row r="24" spans="1:11" ht="13.8" x14ac:dyDescent="0.25">
      <c r="A24" s="7" t="s">
        <v>22</v>
      </c>
      <c r="B24" s="17">
        <v>90000</v>
      </c>
      <c r="C24" s="7"/>
      <c r="D24" s="17">
        <v>82200</v>
      </c>
      <c r="F24" s="17">
        <v>80000</v>
      </c>
    </row>
    <row r="25" spans="1:11" ht="13.8" x14ac:dyDescent="0.25">
      <c r="A25" s="7" t="s">
        <v>23</v>
      </c>
      <c r="B25" s="19">
        <v>36000</v>
      </c>
      <c r="C25" s="7"/>
      <c r="D25" s="19">
        <v>34098</v>
      </c>
      <c r="F25" s="19">
        <v>20000</v>
      </c>
    </row>
    <row r="26" spans="1:11" ht="13.8" x14ac:dyDescent="0.25">
      <c r="A26" s="9" t="s">
        <v>4</v>
      </c>
      <c r="B26" s="18">
        <f>SUM(B16:B25)</f>
        <v>331000</v>
      </c>
      <c r="C26" s="9"/>
      <c r="D26" s="27">
        <f>SUM(D16:D25)</f>
        <v>329251</v>
      </c>
      <c r="F26" s="18">
        <f>SUM(F16:F25)</f>
        <v>310000</v>
      </c>
    </row>
    <row r="27" spans="1:11" ht="13.8" x14ac:dyDescent="0.25">
      <c r="A27" s="7"/>
      <c r="B27" s="17"/>
      <c r="C27" s="7"/>
      <c r="D27" s="18"/>
      <c r="F27" s="17"/>
    </row>
    <row r="28" spans="1:11" ht="13.8" x14ac:dyDescent="0.25">
      <c r="A28" s="9" t="s">
        <v>31</v>
      </c>
      <c r="B28" s="18">
        <v>19000</v>
      </c>
      <c r="C28" s="9"/>
      <c r="D28" s="23">
        <f>D13-D26</f>
        <v>-14712</v>
      </c>
      <c r="F28" s="17">
        <v>0</v>
      </c>
    </row>
    <row r="29" spans="1:11" ht="13.8" x14ac:dyDescent="0.25">
      <c r="A29" s="5"/>
      <c r="B29" s="5"/>
      <c r="C29" s="5"/>
      <c r="D29" s="23"/>
      <c r="F29" s="20"/>
    </row>
    <row r="30" spans="1:11" x14ac:dyDescent="0.25">
      <c r="A30" s="5"/>
      <c r="B30" s="5"/>
      <c r="C30" s="5"/>
      <c r="D30" s="24"/>
      <c r="F30" s="20"/>
    </row>
    <row r="31" spans="1:11" ht="15" x14ac:dyDescent="0.25">
      <c r="A31" s="16" t="s">
        <v>32</v>
      </c>
      <c r="B31" s="16"/>
      <c r="C31" s="16"/>
      <c r="D31" s="24"/>
      <c r="F31" s="17">
        <v>20000</v>
      </c>
    </row>
    <row r="32" spans="1:11" ht="15.6" x14ac:dyDescent="0.3">
      <c r="A32" s="2"/>
      <c r="B32" s="2"/>
      <c r="C32" s="2"/>
      <c r="D32" s="24"/>
    </row>
    <row r="33" spans="1:4" ht="13.8" x14ac:dyDescent="0.25">
      <c r="A33" s="9"/>
      <c r="B33" s="9"/>
      <c r="C33" s="9"/>
      <c r="D33" s="25"/>
    </row>
    <row r="34" spans="1:4" x14ac:dyDescent="0.25">
      <c r="A34" s="6"/>
      <c r="B34" s="6"/>
      <c r="C34" s="6"/>
      <c r="D34" s="24"/>
    </row>
    <row r="35" spans="1:4" ht="13.8" x14ac:dyDescent="0.25">
      <c r="A35" s="7"/>
      <c r="B35" s="7"/>
      <c r="C35" s="7"/>
      <c r="D35" s="26"/>
    </row>
    <row r="36" spans="1:4" ht="13.8" x14ac:dyDescent="0.25">
      <c r="A36" s="7"/>
      <c r="B36" s="7"/>
      <c r="C36" s="7"/>
      <c r="D36" s="17"/>
    </row>
    <row r="37" spans="1:4" ht="13.8" x14ac:dyDescent="0.25">
      <c r="A37" s="8"/>
      <c r="B37" s="8"/>
      <c r="C37" s="8"/>
      <c r="D37" s="17"/>
    </row>
    <row r="38" spans="1:4" ht="13.8" x14ac:dyDescent="0.25">
      <c r="A38" s="7"/>
      <c r="B38" s="7"/>
      <c r="C38" s="7"/>
      <c r="D38" s="17"/>
    </row>
    <row r="39" spans="1:4" ht="13.8" x14ac:dyDescent="0.25">
      <c r="A39" s="9"/>
      <c r="B39" s="9"/>
      <c r="C39" s="9"/>
      <c r="D39" s="21"/>
    </row>
    <row r="40" spans="1:4" ht="13.8" x14ac:dyDescent="0.25">
      <c r="A40" s="9"/>
      <c r="B40" s="9"/>
      <c r="C40" s="9"/>
      <c r="D40" s="18"/>
    </row>
    <row r="41" spans="1:4" ht="13.8" x14ac:dyDescent="0.25">
      <c r="A41" s="9"/>
      <c r="B41" s="9"/>
      <c r="C41" s="9"/>
      <c r="D41" s="8"/>
    </row>
    <row r="42" spans="1:4" ht="13.8" x14ac:dyDescent="0.25">
      <c r="A42" s="7"/>
      <c r="B42" s="7"/>
      <c r="C42" s="7"/>
      <c r="D42" s="7"/>
    </row>
    <row r="43" spans="1:4" ht="13.8" x14ac:dyDescent="0.25">
      <c r="A43" s="7"/>
      <c r="B43" s="7"/>
      <c r="C43" s="7"/>
      <c r="D43" s="8"/>
    </row>
    <row r="44" spans="1:4" ht="13.8" x14ac:dyDescent="0.25">
      <c r="A44" s="7"/>
      <c r="B44" s="7"/>
      <c r="C44" s="7"/>
      <c r="D44" s="13"/>
    </row>
    <row r="45" spans="1:4" ht="13.8" x14ac:dyDescent="0.25">
      <c r="A45" s="9"/>
      <c r="B45" s="9"/>
      <c r="C45" s="9"/>
      <c r="D45" s="8"/>
    </row>
    <row r="46" spans="1:4" ht="13.8" x14ac:dyDescent="0.25">
      <c r="A46" s="7"/>
      <c r="B46" s="7"/>
      <c r="C46" s="7"/>
      <c r="D46" s="8"/>
    </row>
    <row r="47" spans="1:4" ht="13.8" x14ac:dyDescent="0.25">
      <c r="A47" s="7"/>
      <c r="B47" s="7"/>
      <c r="C47" s="7"/>
      <c r="D47" s="13"/>
    </row>
    <row r="48" spans="1:4" ht="13.8" x14ac:dyDescent="0.25">
      <c r="A48" s="9"/>
      <c r="B48" s="9"/>
      <c r="C48" s="9"/>
      <c r="D48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ÅR2021</vt:lpstr>
      <vt:lpstr>År 2020</vt:lpstr>
      <vt:lpstr>Budg2019</vt:lpstr>
    </vt:vector>
  </TitlesOfParts>
  <Company>Lars Appelin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Appelin</dc:creator>
  <cp:lastModifiedBy>Konto</cp:lastModifiedBy>
  <cp:lastPrinted>2021-02-03T09:53:42Z</cp:lastPrinted>
  <dcterms:created xsi:type="dcterms:W3CDTF">2007-01-18T20:51:44Z</dcterms:created>
  <dcterms:modified xsi:type="dcterms:W3CDTF">2022-01-24T13:40:06Z</dcterms:modified>
</cp:coreProperties>
</file>